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1072" windowHeight="10008" activeTab="0"/>
  </bookViews>
  <sheets>
    <sheet name="MABA-analyse" sheetId="1" r:id="rId1"/>
    <sheet name="Blad2" sheetId="2" state="hidden" r:id="rId2"/>
    <sheet name="Blad3" sheetId="3" state="hidden" r:id="rId3"/>
  </sheets>
  <definedNames>
    <definedName name="scores">'Blad3'!$A$1:$A$4</definedName>
    <definedName name="weg1">'MABA-analyse'!$D$8</definedName>
    <definedName name="weg10">'MABA-analyse'!$D$25</definedName>
    <definedName name="weg2">'MABA-analyse'!$D$9</definedName>
    <definedName name="weg3">'MABA-analyse'!$D$10</definedName>
    <definedName name="weg4">'MABA-analyse'!$D$11</definedName>
    <definedName name="weg5">'MABA-analyse'!$D$12</definedName>
    <definedName name="weg6">'MABA-analyse'!$D$21</definedName>
    <definedName name="weg7">'MABA-analyse'!$D$22</definedName>
    <definedName name="weg8">'MABA-analyse'!$D$23</definedName>
    <definedName name="weg9">'MABA-analyse'!$D$24</definedName>
    <definedName name="weging">'Blad3'!$C$1:$C$6</definedName>
  </definedNames>
  <calcPr fullCalcOnLoad="1"/>
</workbook>
</file>

<file path=xl/sharedStrings.xml><?xml version="1.0" encoding="utf-8"?>
<sst xmlns="http://schemas.openxmlformats.org/spreadsheetml/2006/main" count="29" uniqueCount="24">
  <si>
    <t>MABA-analyse</t>
  </si>
  <si>
    <t>MA - MarktAantrekkelijkheid</t>
  </si>
  <si>
    <t>Factoren</t>
  </si>
  <si>
    <t>Marktomvang</t>
  </si>
  <si>
    <t>Marktgroei</t>
  </si>
  <si>
    <t>Concurrentie</t>
  </si>
  <si>
    <t>Prijsgevoeligheid</t>
  </si>
  <si>
    <t>Toetredingsdrempel</t>
  </si>
  <si>
    <t>Weging</t>
  </si>
  <si>
    <t>Markt 1</t>
  </si>
  <si>
    <t>Markt 2</t>
  </si>
  <si>
    <t>Markt 3</t>
  </si>
  <si>
    <t>Markt 4</t>
  </si>
  <si>
    <t>Markt 5</t>
  </si>
  <si>
    <t>Scores</t>
  </si>
  <si>
    <t>BA - BusinessAantrekkelijkheid</t>
  </si>
  <si>
    <t>Relatief marktaandeel</t>
  </si>
  <si>
    <t>Groei marktaandeel</t>
  </si>
  <si>
    <t>Imago/reputatie</t>
  </si>
  <si>
    <t>Financiële aspecten</t>
  </si>
  <si>
    <t>Visie, strategie, beleid</t>
  </si>
  <si>
    <t>weging</t>
  </si>
  <si>
    <t>MA</t>
  </si>
  <si>
    <t>BA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</si>
</sst>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44"/>
      <name val="Verdana"/>
      <family val="2"/>
    </font>
    <font>
      <b/>
      <sz val="14"/>
      <color indexed="30"/>
      <name val="Verdana"/>
      <family val="2"/>
    </font>
    <font>
      <sz val="10"/>
      <color indexed="8"/>
      <name val="Verdana"/>
      <family val="2"/>
    </font>
    <font>
      <b/>
      <sz val="10"/>
      <color indexed="30"/>
      <name val="Verdana"/>
      <family val="2"/>
    </font>
    <font>
      <b/>
      <sz val="10"/>
      <color indexed="8"/>
      <name val="Verdana"/>
      <family val="2"/>
    </font>
    <font>
      <b/>
      <sz val="10"/>
      <color indexed="51"/>
      <name val="Verdana"/>
      <family val="2"/>
    </font>
    <font>
      <b/>
      <sz val="10"/>
      <color indexed="62"/>
      <name val="Verdana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5999900102615356"/>
      <name val="Verdana"/>
      <family val="2"/>
    </font>
    <font>
      <b/>
      <sz val="14"/>
      <color rgb="FF0070C0"/>
      <name val="Verdana"/>
      <family val="2"/>
    </font>
    <font>
      <sz val="10"/>
      <color theme="1"/>
      <name val="Verdana"/>
      <family val="2"/>
    </font>
    <font>
      <b/>
      <sz val="10"/>
      <color rgb="FF0070C0"/>
      <name val="Verdana"/>
      <family val="2"/>
    </font>
    <font>
      <b/>
      <sz val="10"/>
      <color theme="1"/>
      <name val="Verdana"/>
      <family val="2"/>
    </font>
    <font>
      <b/>
      <sz val="10"/>
      <color rgb="FFFFC000"/>
      <name val="Verdana"/>
      <family val="2"/>
    </font>
    <font>
      <b/>
      <sz val="10"/>
      <color theme="3" tint="0.3999800086021423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 textRotation="90"/>
      <protection hidden="1" locked="0"/>
    </xf>
    <xf numFmtId="0" fontId="46" fillId="0" borderId="0" xfId="0" applyFont="1" applyAlignment="1" applyProtection="1">
      <alignment horizontal="center"/>
      <protection hidden="1"/>
    </xf>
    <xf numFmtId="0" fontId="46" fillId="33" borderId="0" xfId="0" applyFont="1" applyFill="1" applyAlignment="1" applyProtection="1">
      <alignment horizontal="center"/>
      <protection hidden="1" locked="0"/>
    </xf>
    <xf numFmtId="0" fontId="46" fillId="33" borderId="10" xfId="0" applyFont="1" applyFill="1" applyBorder="1" applyAlignment="1" applyProtection="1">
      <alignment horizontal="center"/>
      <protection hidden="1" locked="0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right"/>
      <protection hidden="1"/>
    </xf>
    <xf numFmtId="0" fontId="46" fillId="0" borderId="0" xfId="0" applyFont="1" applyAlignment="1" applyProtection="1">
      <alignment horizontal="center" textRotation="90"/>
      <protection hidden="1"/>
    </xf>
    <xf numFmtId="0" fontId="50" fillId="0" borderId="0" xfId="0" applyFont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 locked="0"/>
    </xf>
    <xf numFmtId="0" fontId="46" fillId="33" borderId="10" xfId="0" applyFont="1" applyFill="1" applyBorder="1" applyAlignment="1" applyProtection="1">
      <alignment/>
      <protection hidden="1" locked="0"/>
    </xf>
    <xf numFmtId="0" fontId="2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25"/>
          <c:w val="0.924"/>
          <c:h val="0.92275"/>
        </c:manualLayout>
      </c:layout>
      <c:bubbl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Blad2!$K$21:$O$21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Blad2!$K$22:$O$22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Blad2!$K$23:$O$23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</c:ser>
        <c:bubbleScale val="50"/>
        <c:showNegBubbles val="1"/>
        <c:axId val="17259034"/>
        <c:axId val="21113579"/>
      </c:bubbleChart>
      <c:valAx>
        <c:axId val="17259034"/>
        <c:scaling>
          <c:orientation val="maxMin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MarktAantrekkelijkheid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3579"/>
        <c:crosses val="autoZero"/>
        <c:crossBetween val="midCat"/>
        <c:dispUnits/>
        <c:majorUnit val="33.3333"/>
        <c:minorUnit val="6.66666"/>
      </c:valAx>
      <c:valAx>
        <c:axId val="21113579"/>
        <c:scaling>
          <c:orientation val="minMax"/>
          <c:max val="1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BusinessAantrekkelijkheid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59034"/>
        <c:crosses val="autoZero"/>
        <c:crossBetween val="midCat"/>
        <c:dispUnits/>
        <c:majorUnit val="33.33333000000001"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30</xdr:row>
      <xdr:rowOff>66675</xdr:rowOff>
    </xdr:from>
    <xdr:to>
      <xdr:col>15</xdr:col>
      <xdr:colOff>247650</xdr:colOff>
      <xdr:row>59</xdr:row>
      <xdr:rowOff>85725</xdr:rowOff>
    </xdr:to>
    <xdr:graphicFrame>
      <xdr:nvGraphicFramePr>
        <xdr:cNvPr id="1" name="Grafiek 1"/>
        <xdr:cNvGraphicFramePr/>
      </xdr:nvGraphicFramePr>
      <xdr:xfrm>
        <a:off x="561975" y="5734050"/>
        <a:ext cx="74199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0</xdr:rowOff>
    </xdr:from>
    <xdr:to>
      <xdr:col>14</xdr:col>
      <xdr:colOff>76200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0"/>
          <a:ext cx="3400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N28"/>
  <sheetViews>
    <sheetView showGridLines="0" showRowColHeaders="0" tabSelected="1" zoomScalePageLayoutView="0" workbookViewId="0" topLeftCell="A1">
      <selection activeCell="D8" sqref="D8"/>
    </sheetView>
  </sheetViews>
  <sheetFormatPr defaultColWidth="9.140625" defaultRowHeight="15"/>
  <cols>
    <col min="1" max="1" width="4.421875" style="3" customWidth="1"/>
    <col min="2" max="2" width="4.8515625" style="3" customWidth="1"/>
    <col min="3" max="3" width="24.140625" style="3" customWidth="1"/>
    <col min="4" max="4" width="9.140625" style="3" customWidth="1"/>
    <col min="5" max="5" width="4.28125" style="3" customWidth="1"/>
    <col min="6" max="6" width="9.140625" style="3" customWidth="1"/>
    <col min="7" max="7" width="3.57421875" style="3" customWidth="1"/>
    <col min="8" max="8" width="9.140625" style="3" customWidth="1"/>
    <col min="9" max="9" width="3.57421875" style="3" customWidth="1"/>
    <col min="10" max="10" width="9.140625" style="3" customWidth="1"/>
    <col min="11" max="11" width="3.57421875" style="3" customWidth="1"/>
    <col min="12" max="12" width="9.140625" style="3" customWidth="1"/>
    <col min="13" max="13" width="3.57421875" style="3" customWidth="1"/>
    <col min="14" max="16384" width="9.140625" style="3" customWidth="1"/>
  </cols>
  <sheetData>
    <row r="1" ht="12.75"/>
    <row r="2" ht="18">
      <c r="B2" s="2" t="s">
        <v>0</v>
      </c>
    </row>
    <row r="3" ht="12.75"/>
    <row r="4" ht="12.75">
      <c r="B4" s="4" t="s">
        <v>1</v>
      </c>
    </row>
    <row r="5" spans="6:14" ht="48.75"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</row>
    <row r="6" spans="6:14" ht="12">
      <c r="F6" s="5"/>
      <c r="G6" s="5"/>
      <c r="H6" s="5"/>
      <c r="I6" s="5"/>
      <c r="J6" s="5"/>
      <c r="K6" s="5"/>
      <c r="L6" s="5"/>
      <c r="M6" s="5"/>
      <c r="N6" s="5"/>
    </row>
    <row r="7" spans="3:6" ht="12">
      <c r="C7" s="1" t="s">
        <v>2</v>
      </c>
      <c r="D7" s="1" t="s">
        <v>8</v>
      </c>
      <c r="F7" s="1" t="s">
        <v>14</v>
      </c>
    </row>
    <row r="8" spans="2:14" ht="12">
      <c r="B8" s="6">
        <v>1</v>
      </c>
      <c r="C8" s="14" t="s">
        <v>3</v>
      </c>
      <c r="D8" s="7"/>
      <c r="F8" s="7"/>
      <c r="H8" s="7"/>
      <c r="J8" s="7"/>
      <c r="L8" s="7"/>
      <c r="N8" s="7"/>
    </row>
    <row r="9" spans="2:14" ht="12">
      <c r="B9" s="6">
        <v>2</v>
      </c>
      <c r="C9" s="14" t="s">
        <v>4</v>
      </c>
      <c r="D9" s="7"/>
      <c r="F9" s="7"/>
      <c r="H9" s="7"/>
      <c r="J9" s="7"/>
      <c r="L9" s="7"/>
      <c r="N9" s="7"/>
    </row>
    <row r="10" spans="2:14" ht="12">
      <c r="B10" s="6">
        <v>3</v>
      </c>
      <c r="C10" s="14" t="s">
        <v>5</v>
      </c>
      <c r="D10" s="7"/>
      <c r="F10" s="7"/>
      <c r="H10" s="7"/>
      <c r="J10" s="7"/>
      <c r="L10" s="7"/>
      <c r="N10" s="7"/>
    </row>
    <row r="11" spans="2:14" ht="12">
      <c r="B11" s="6">
        <v>4</v>
      </c>
      <c r="C11" s="14" t="s">
        <v>6</v>
      </c>
      <c r="D11" s="7"/>
      <c r="F11" s="7"/>
      <c r="H11" s="7"/>
      <c r="J11" s="7"/>
      <c r="L11" s="7"/>
      <c r="N11" s="7"/>
    </row>
    <row r="12" spans="2:14" ht="12">
      <c r="B12" s="6">
        <v>5</v>
      </c>
      <c r="C12" s="14" t="s">
        <v>7</v>
      </c>
      <c r="D12" s="8"/>
      <c r="F12" s="8"/>
      <c r="H12" s="8"/>
      <c r="J12" s="8"/>
      <c r="L12" s="8"/>
      <c r="N12" s="8"/>
    </row>
    <row r="13" spans="4:14" ht="12">
      <c r="D13" s="9">
        <f>SUM(D8:D12)</f>
        <v>0</v>
      </c>
      <c r="E13" s="10"/>
      <c r="F13" s="9">
        <f>Blad2!K11</f>
        <v>0</v>
      </c>
      <c r="G13" s="10"/>
      <c r="H13" s="9">
        <f>Blad2!L11</f>
        <v>0</v>
      </c>
      <c r="I13" s="10"/>
      <c r="J13" s="9">
        <f>Blad2!M11</f>
        <v>0</v>
      </c>
      <c r="K13" s="10"/>
      <c r="L13" s="9">
        <f>Blad2!N11</f>
        <v>0</v>
      </c>
      <c r="M13" s="10"/>
      <c r="N13" s="9">
        <f>Blad2!O11</f>
        <v>0</v>
      </c>
    </row>
    <row r="14" spans="4:14" ht="12">
      <c r="D14" s="11" t="str">
        <f>IF(D13&lt;&gt;1,"Som van de wegingsfactoren","")</f>
        <v>Som van de wegingsfactoren</v>
      </c>
      <c r="E14" s="10"/>
      <c r="F14" s="9"/>
      <c r="G14" s="10"/>
      <c r="H14" s="9"/>
      <c r="I14" s="10"/>
      <c r="J14" s="9"/>
      <c r="K14" s="10"/>
      <c r="L14" s="9"/>
      <c r="M14" s="10"/>
      <c r="N14" s="9"/>
    </row>
    <row r="15" spans="4:14" ht="12">
      <c r="D15" s="11" t="str">
        <f>IF(D13&lt;&gt;1,"moet gelijk zijn aan 1!","")</f>
        <v>moet gelijk zijn aan 1!</v>
      </c>
      <c r="E15" s="10"/>
      <c r="F15" s="9"/>
      <c r="G15" s="10"/>
      <c r="H15" s="9"/>
      <c r="I15" s="10"/>
      <c r="J15" s="9"/>
      <c r="K15" s="10"/>
      <c r="L15" s="9"/>
      <c r="M15" s="10"/>
      <c r="N15" s="9"/>
    </row>
    <row r="16" spans="4:14" ht="12"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</row>
    <row r="17" ht="12">
      <c r="B17" s="4" t="s">
        <v>15</v>
      </c>
    </row>
    <row r="18" spans="6:14" ht="44.25">
      <c r="F18" s="12" t="str">
        <f>F5</f>
        <v>Markt 1</v>
      </c>
      <c r="G18" s="12"/>
      <c r="H18" s="12" t="str">
        <f>H5</f>
        <v>Markt 2</v>
      </c>
      <c r="I18" s="12"/>
      <c r="J18" s="12" t="str">
        <f>J5</f>
        <v>Markt 3</v>
      </c>
      <c r="K18" s="12"/>
      <c r="L18" s="12" t="str">
        <f>L5</f>
        <v>Markt 4</v>
      </c>
      <c r="M18" s="12"/>
      <c r="N18" s="12" t="str">
        <f>N5</f>
        <v>Markt 5</v>
      </c>
    </row>
    <row r="20" spans="3:6" ht="12">
      <c r="C20" s="13" t="s">
        <v>2</v>
      </c>
      <c r="D20" s="13" t="s">
        <v>8</v>
      </c>
      <c r="E20" s="13"/>
      <c r="F20" s="13" t="s">
        <v>14</v>
      </c>
    </row>
    <row r="21" spans="2:14" ht="12">
      <c r="B21" s="6">
        <v>1</v>
      </c>
      <c r="C21" s="14" t="s">
        <v>16</v>
      </c>
      <c r="D21" s="14"/>
      <c r="F21" s="14"/>
      <c r="H21" s="14"/>
      <c r="J21" s="14"/>
      <c r="L21" s="14"/>
      <c r="N21" s="14"/>
    </row>
    <row r="22" spans="2:14" ht="12">
      <c r="B22" s="6">
        <v>2</v>
      </c>
      <c r="C22" s="14" t="s">
        <v>17</v>
      </c>
      <c r="D22" s="14"/>
      <c r="F22" s="14"/>
      <c r="H22" s="14"/>
      <c r="J22" s="14"/>
      <c r="L22" s="14"/>
      <c r="N22" s="14"/>
    </row>
    <row r="23" spans="2:14" ht="12">
      <c r="B23" s="6">
        <v>3</v>
      </c>
      <c r="C23" s="14" t="s">
        <v>18</v>
      </c>
      <c r="D23" s="14"/>
      <c r="F23" s="14"/>
      <c r="H23" s="14"/>
      <c r="J23" s="14"/>
      <c r="L23" s="14"/>
      <c r="N23" s="14"/>
    </row>
    <row r="24" spans="2:14" ht="12">
      <c r="B24" s="6">
        <v>4</v>
      </c>
      <c r="C24" s="14" t="s">
        <v>19</v>
      </c>
      <c r="D24" s="14"/>
      <c r="F24" s="14"/>
      <c r="H24" s="14"/>
      <c r="J24" s="14"/>
      <c r="L24" s="14"/>
      <c r="N24" s="14"/>
    </row>
    <row r="25" spans="2:14" ht="12">
      <c r="B25" s="6">
        <v>5</v>
      </c>
      <c r="C25" s="14" t="s">
        <v>20</v>
      </c>
      <c r="D25" s="15"/>
      <c r="F25" s="15"/>
      <c r="H25" s="15"/>
      <c r="J25" s="15"/>
      <c r="L25" s="15"/>
      <c r="N25" s="15"/>
    </row>
    <row r="26" spans="4:14" ht="12">
      <c r="D26" s="9">
        <f>SUM(D21:D25)</f>
        <v>0</v>
      </c>
      <c r="E26" s="9"/>
      <c r="F26" s="9">
        <f>Blad2!K18</f>
        <v>0</v>
      </c>
      <c r="G26" s="9"/>
      <c r="H26" s="9">
        <f>Blad2!L18</f>
        <v>0</v>
      </c>
      <c r="I26" s="9"/>
      <c r="J26" s="9">
        <f>Blad2!M18</f>
        <v>0</v>
      </c>
      <c r="K26" s="9"/>
      <c r="L26" s="9">
        <f>Blad2!N18</f>
        <v>0</v>
      </c>
      <c r="M26" s="9"/>
      <c r="N26" s="9">
        <f>Blad2!O18</f>
        <v>0</v>
      </c>
    </row>
    <row r="27" ht="12">
      <c r="D27" s="11" t="str">
        <f>IF(D26&lt;&gt;1,"Som van de wegingsfactoren","")</f>
        <v>Som van de wegingsfactoren</v>
      </c>
    </row>
    <row r="28" ht="12">
      <c r="D28" s="11" t="str">
        <f>IF(D26&lt;&gt;1,"moet gelijk zijn aan 1!","")</f>
        <v>moet gelijk zijn aan 1!</v>
      </c>
    </row>
  </sheetData>
  <sheetProtection password="D160" sheet="1"/>
  <dataValidations count="3">
    <dataValidation type="list" showInputMessage="1" showErrorMessage="1" sqref="F8:F12 H8:H12 J8:J12 L8:L12 N8:N12 F21:F25 H21:H25 J21:J25 L21:L25 N21:N25">
      <formula1>scores</formula1>
    </dataValidation>
    <dataValidation type="list" showInputMessage="1" showErrorMessage="1" sqref="D8:D12">
      <formula1>weging</formula1>
    </dataValidation>
    <dataValidation type="list" showInputMessage="1" showErrorMessage="1" sqref="D21:D25">
      <formula1>weging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O23"/>
  <sheetViews>
    <sheetView zoomScalePageLayoutView="0" workbookViewId="0" topLeftCell="A19">
      <selection activeCell="A19" sqref="A1:IV16384"/>
    </sheetView>
  </sheetViews>
  <sheetFormatPr defaultColWidth="9.140625" defaultRowHeight="15"/>
  <cols>
    <col min="1" max="16384" width="9.140625" style="16" customWidth="1"/>
  </cols>
  <sheetData>
    <row r="5" spans="3:15" ht="14.25">
      <c r="C5" s="16" t="s">
        <v>21</v>
      </c>
      <c r="D5" s="16" t="str">
        <f>'MABA-analyse'!F5</f>
        <v>Markt 1</v>
      </c>
      <c r="E5" s="16" t="str">
        <f>'MABA-analyse'!H5</f>
        <v>Markt 2</v>
      </c>
      <c r="F5" s="16" t="str">
        <f>'MABA-analyse'!J5</f>
        <v>Markt 3</v>
      </c>
      <c r="G5" s="16" t="str">
        <f>'MABA-analyse'!L5</f>
        <v>Markt 4</v>
      </c>
      <c r="H5" s="16" t="str">
        <f>'MABA-analyse'!N5</f>
        <v>Markt 5</v>
      </c>
      <c r="J5" s="16" t="s">
        <v>21</v>
      </c>
      <c r="K5" s="16" t="str">
        <f>D5</f>
        <v>Markt 1</v>
      </c>
      <c r="L5" s="16" t="str">
        <f>E5</f>
        <v>Markt 2</v>
      </c>
      <c r="M5" s="16" t="str">
        <f>F5</f>
        <v>Markt 3</v>
      </c>
      <c r="N5" s="16" t="str">
        <f>G5</f>
        <v>Markt 4</v>
      </c>
      <c r="O5" s="16" t="str">
        <f>H5</f>
        <v>Markt 5</v>
      </c>
    </row>
    <row r="6" spans="3:15" ht="14.25">
      <c r="C6" s="16">
        <f>weg1</f>
        <v>0</v>
      </c>
      <c r="D6" s="16">
        <f>'MABA-analyse'!F8</f>
        <v>0</v>
      </c>
      <c r="E6" s="16">
        <f>'MABA-analyse'!H8</f>
        <v>0</v>
      </c>
      <c r="F6" s="16">
        <f>'MABA-analyse'!J8</f>
        <v>0</v>
      </c>
      <c r="G6" s="16">
        <f>'MABA-analyse'!L8</f>
        <v>0</v>
      </c>
      <c r="H6" s="16">
        <f>'MABA-analyse'!N8</f>
        <v>0</v>
      </c>
      <c r="K6" s="16">
        <f>D6*C6</f>
        <v>0</v>
      </c>
      <c r="L6" s="16">
        <f>E6*C6</f>
        <v>0</v>
      </c>
      <c r="M6" s="16">
        <f>F6*C6</f>
        <v>0</v>
      </c>
      <c r="N6" s="16">
        <f>G6*C6</f>
        <v>0</v>
      </c>
      <c r="O6" s="16">
        <f>H6*C6</f>
        <v>0</v>
      </c>
    </row>
    <row r="7" spans="3:15" ht="14.25">
      <c r="C7" s="16">
        <f>weg2</f>
        <v>0</v>
      </c>
      <c r="D7" s="16">
        <f>'MABA-analyse'!F9</f>
        <v>0</v>
      </c>
      <c r="E7" s="16">
        <f>'MABA-analyse'!H9</f>
        <v>0</v>
      </c>
      <c r="F7" s="16">
        <f>'MABA-analyse'!J9</f>
        <v>0</v>
      </c>
      <c r="G7" s="16">
        <f>'MABA-analyse'!L9</f>
        <v>0</v>
      </c>
      <c r="H7" s="16">
        <f>'MABA-analyse'!N9</f>
        <v>0</v>
      </c>
      <c r="K7" s="16">
        <f>D7*C7</f>
        <v>0</v>
      </c>
      <c r="L7" s="16">
        <f>E7*C7</f>
        <v>0</v>
      </c>
      <c r="M7" s="16">
        <f>F7*C7</f>
        <v>0</v>
      </c>
      <c r="N7" s="16">
        <f>G7*C7</f>
        <v>0</v>
      </c>
      <c r="O7" s="16">
        <f>H7*C7</f>
        <v>0</v>
      </c>
    </row>
    <row r="8" spans="3:15" ht="14.25">
      <c r="C8" s="16">
        <f>weg3</f>
        <v>0</v>
      </c>
      <c r="D8" s="16">
        <f>'MABA-analyse'!F10</f>
        <v>0</v>
      </c>
      <c r="E8" s="16">
        <f>'MABA-analyse'!H10</f>
        <v>0</v>
      </c>
      <c r="F8" s="16">
        <f>'MABA-analyse'!J10</f>
        <v>0</v>
      </c>
      <c r="G8" s="16">
        <f>'MABA-analyse'!L10</f>
        <v>0</v>
      </c>
      <c r="H8" s="16">
        <f>'MABA-analyse'!N10</f>
        <v>0</v>
      </c>
      <c r="K8" s="16">
        <f>D8*C8</f>
        <v>0</v>
      </c>
      <c r="L8" s="16">
        <f>E8*C8</f>
        <v>0</v>
      </c>
      <c r="M8" s="16">
        <f>F8*C8</f>
        <v>0</v>
      </c>
      <c r="N8" s="16">
        <f>G8*C8</f>
        <v>0</v>
      </c>
      <c r="O8" s="16">
        <f>H8*C8</f>
        <v>0</v>
      </c>
    </row>
    <row r="9" spans="3:15" ht="14.25">
      <c r="C9" s="16">
        <f>weg4</f>
        <v>0</v>
      </c>
      <c r="D9" s="16">
        <f>'MABA-analyse'!F11</f>
        <v>0</v>
      </c>
      <c r="E9" s="16">
        <f>'MABA-analyse'!H11</f>
        <v>0</v>
      </c>
      <c r="F9" s="16">
        <f>'MABA-analyse'!J11</f>
        <v>0</v>
      </c>
      <c r="G9" s="16">
        <f>'MABA-analyse'!L11</f>
        <v>0</v>
      </c>
      <c r="H9" s="16">
        <f>'MABA-analyse'!N11</f>
        <v>0</v>
      </c>
      <c r="K9" s="16">
        <f>D9*C9</f>
        <v>0</v>
      </c>
      <c r="L9" s="16">
        <f>E9*C9</f>
        <v>0</v>
      </c>
      <c r="M9" s="16">
        <f>F9*C9</f>
        <v>0</v>
      </c>
      <c r="N9" s="16">
        <f>G9*C9</f>
        <v>0</v>
      </c>
      <c r="O9" s="16">
        <f>H9*C9</f>
        <v>0</v>
      </c>
    </row>
    <row r="10" spans="3:15" ht="14.25">
      <c r="C10" s="16">
        <f>weg5</f>
        <v>0</v>
      </c>
      <c r="D10" s="16">
        <f>'MABA-analyse'!F12</f>
        <v>0</v>
      </c>
      <c r="E10" s="16">
        <f>'MABA-analyse'!H12</f>
        <v>0</v>
      </c>
      <c r="F10" s="16">
        <f>'MABA-analyse'!J12</f>
        <v>0</v>
      </c>
      <c r="G10" s="16">
        <f>'MABA-analyse'!L12</f>
        <v>0</v>
      </c>
      <c r="H10" s="16">
        <f>'MABA-analyse'!N12</f>
        <v>0</v>
      </c>
      <c r="K10" s="16">
        <f>D10*C10</f>
        <v>0</v>
      </c>
      <c r="L10" s="16">
        <f>E10*C10</f>
        <v>0</v>
      </c>
      <c r="M10" s="16">
        <f>F10*C10</f>
        <v>0</v>
      </c>
      <c r="N10" s="16">
        <f>G10*C10</f>
        <v>0</v>
      </c>
      <c r="O10" s="16">
        <f>H10*C10</f>
        <v>0</v>
      </c>
    </row>
    <row r="11" spans="11:15" ht="14.25">
      <c r="K11" s="16">
        <f>SUM(K6:K10)</f>
        <v>0</v>
      </c>
      <c r="L11" s="16">
        <f>SUM(L6:L10)</f>
        <v>0</v>
      </c>
      <c r="M11" s="16">
        <f>SUM(M6:M10)</f>
        <v>0</v>
      </c>
      <c r="N11" s="16">
        <f>SUM(N6:N10)</f>
        <v>0</v>
      </c>
      <c r="O11" s="16">
        <f>SUM(O6:O10)</f>
        <v>0</v>
      </c>
    </row>
    <row r="12" spans="3:8" ht="14.25">
      <c r="C12" s="16" t="s">
        <v>21</v>
      </c>
      <c r="D12" s="16" t="str">
        <f>D5</f>
        <v>Markt 1</v>
      </c>
      <c r="E12" s="16" t="str">
        <f>E5</f>
        <v>Markt 2</v>
      </c>
      <c r="F12" s="16" t="str">
        <f>F5</f>
        <v>Markt 3</v>
      </c>
      <c r="G12" s="16" t="str">
        <f>G5</f>
        <v>Markt 4</v>
      </c>
      <c r="H12" s="16" t="str">
        <f>H5</f>
        <v>Markt 5</v>
      </c>
    </row>
    <row r="13" spans="3:15" ht="14.25">
      <c r="C13" s="16">
        <f>weg6</f>
        <v>0</v>
      </c>
      <c r="D13" s="16">
        <f>'MABA-analyse'!F21</f>
        <v>0</v>
      </c>
      <c r="E13" s="16">
        <f>'MABA-analyse'!H21</f>
        <v>0</v>
      </c>
      <c r="F13" s="16">
        <f>'MABA-analyse'!J21</f>
        <v>0</v>
      </c>
      <c r="G13" s="16">
        <f>'MABA-analyse'!L21</f>
        <v>0</v>
      </c>
      <c r="H13" s="16">
        <f>'MABA-analyse'!N21</f>
        <v>0</v>
      </c>
      <c r="K13" s="16">
        <f>D13*C13</f>
        <v>0</v>
      </c>
      <c r="L13" s="16">
        <f>E13*C13</f>
        <v>0</v>
      </c>
      <c r="M13" s="16">
        <f>F13*C13</f>
        <v>0</v>
      </c>
      <c r="N13" s="16">
        <f>G13*C13</f>
        <v>0</v>
      </c>
      <c r="O13" s="16">
        <f>H13*C13</f>
        <v>0</v>
      </c>
    </row>
    <row r="14" spans="3:15" ht="14.25">
      <c r="C14" s="16">
        <f>weg7</f>
        <v>0</v>
      </c>
      <c r="D14" s="16">
        <f>'MABA-analyse'!F22</f>
        <v>0</v>
      </c>
      <c r="E14" s="16">
        <f>'MABA-analyse'!H22</f>
        <v>0</v>
      </c>
      <c r="F14" s="16">
        <f>'MABA-analyse'!J22</f>
        <v>0</v>
      </c>
      <c r="G14" s="16">
        <f>'MABA-analyse'!L22</f>
        <v>0</v>
      </c>
      <c r="H14" s="16">
        <f>'MABA-analyse'!N22</f>
        <v>0</v>
      </c>
      <c r="K14" s="16">
        <f>D14*C14</f>
        <v>0</v>
      </c>
      <c r="L14" s="16">
        <f>E14*C14</f>
        <v>0</v>
      </c>
      <c r="M14" s="16">
        <f>F14*C14</f>
        <v>0</v>
      </c>
      <c r="N14" s="16">
        <f>G14*C14</f>
        <v>0</v>
      </c>
      <c r="O14" s="16">
        <f>H14*C14</f>
        <v>0</v>
      </c>
    </row>
    <row r="15" spans="3:15" ht="14.25">
      <c r="C15" s="16">
        <f>weg8</f>
        <v>0</v>
      </c>
      <c r="D15" s="16">
        <f>'MABA-analyse'!F23</f>
        <v>0</v>
      </c>
      <c r="E15" s="16">
        <f>'MABA-analyse'!H23</f>
        <v>0</v>
      </c>
      <c r="F15" s="16">
        <f>'MABA-analyse'!J23</f>
        <v>0</v>
      </c>
      <c r="G15" s="16">
        <f>'MABA-analyse'!L23</f>
        <v>0</v>
      </c>
      <c r="H15" s="16">
        <f>'MABA-analyse'!N23</f>
        <v>0</v>
      </c>
      <c r="K15" s="16">
        <f>D15*C15</f>
        <v>0</v>
      </c>
      <c r="L15" s="16">
        <f>E15*C15</f>
        <v>0</v>
      </c>
      <c r="M15" s="16">
        <f>F15*C15</f>
        <v>0</v>
      </c>
      <c r="N15" s="16">
        <f>G15*C15</f>
        <v>0</v>
      </c>
      <c r="O15" s="16">
        <f>H15*C15</f>
        <v>0</v>
      </c>
    </row>
    <row r="16" spans="3:15" ht="14.25">
      <c r="C16" s="16">
        <f>weg9</f>
        <v>0</v>
      </c>
      <c r="D16" s="16">
        <f>'MABA-analyse'!F24</f>
        <v>0</v>
      </c>
      <c r="E16" s="16">
        <f>'MABA-analyse'!H24</f>
        <v>0</v>
      </c>
      <c r="F16" s="16">
        <f>'MABA-analyse'!J24</f>
        <v>0</v>
      </c>
      <c r="G16" s="16">
        <f>'MABA-analyse'!L24</f>
        <v>0</v>
      </c>
      <c r="H16" s="16">
        <f>'MABA-analyse'!N24</f>
        <v>0</v>
      </c>
      <c r="K16" s="16">
        <f>D16*C16</f>
        <v>0</v>
      </c>
      <c r="L16" s="16">
        <f>E16*C16</f>
        <v>0</v>
      </c>
      <c r="M16" s="16">
        <f>F16*C16</f>
        <v>0</v>
      </c>
      <c r="N16" s="16">
        <f>G16*C16</f>
        <v>0</v>
      </c>
      <c r="O16" s="16">
        <f>H16*C16</f>
        <v>0</v>
      </c>
    </row>
    <row r="17" spans="3:15" ht="14.25">
      <c r="C17" s="16">
        <f>weg10</f>
        <v>0</v>
      </c>
      <c r="D17" s="16">
        <f>'MABA-analyse'!F25</f>
        <v>0</v>
      </c>
      <c r="E17" s="16">
        <f>'MABA-analyse'!H25</f>
        <v>0</v>
      </c>
      <c r="F17" s="16">
        <f>'MABA-analyse'!J25</f>
        <v>0</v>
      </c>
      <c r="G17" s="16">
        <f>'MABA-analyse'!L25</f>
        <v>0</v>
      </c>
      <c r="H17" s="16">
        <f>'MABA-analyse'!N25</f>
        <v>0</v>
      </c>
      <c r="K17" s="16">
        <f>D17*C17</f>
        <v>0</v>
      </c>
      <c r="L17" s="16">
        <f>E17*C17</f>
        <v>0</v>
      </c>
      <c r="M17" s="16">
        <f>F17*C17</f>
        <v>0</v>
      </c>
      <c r="N17" s="16">
        <f>G17*C17</f>
        <v>0</v>
      </c>
      <c r="O17" s="16">
        <f>H17*C17</f>
        <v>0</v>
      </c>
    </row>
    <row r="18" spans="11:15" ht="14.25">
      <c r="K18" s="16">
        <f>SUM(K13:K17)</f>
        <v>0</v>
      </c>
      <c r="L18" s="16">
        <f>SUM(L13:L17)</f>
        <v>0</v>
      </c>
      <c r="M18" s="16">
        <f>SUM(M13:M17)</f>
        <v>0</v>
      </c>
      <c r="N18" s="16">
        <f>SUM(N13:N17)</f>
        <v>0</v>
      </c>
      <c r="O18" s="16">
        <f>SUM(O13:O17)</f>
        <v>0</v>
      </c>
    </row>
    <row r="20" spans="11:15" ht="14.25">
      <c r="K20" s="16" t="str">
        <f>K5</f>
        <v>Markt 1</v>
      </c>
      <c r="L20" s="16" t="str">
        <f>L5</f>
        <v>Markt 2</v>
      </c>
      <c r="M20" s="16" t="str">
        <f>M5</f>
        <v>Markt 3</v>
      </c>
      <c r="N20" s="16" t="str">
        <f>N5</f>
        <v>Markt 4</v>
      </c>
      <c r="O20" s="16" t="str">
        <f>O5</f>
        <v>Markt 5</v>
      </c>
    </row>
    <row r="21" spans="10:15" ht="14.25">
      <c r="J21" s="16" t="s">
        <v>22</v>
      </c>
      <c r="K21" s="16">
        <f>K11</f>
        <v>0</v>
      </c>
      <c r="L21" s="16">
        <f>L11</f>
        <v>0</v>
      </c>
      <c r="M21" s="16">
        <f>M11</f>
        <v>0</v>
      </c>
      <c r="N21" s="16">
        <f>N11</f>
        <v>0</v>
      </c>
      <c r="O21" s="16">
        <f>O11</f>
        <v>0</v>
      </c>
    </row>
    <row r="22" spans="10:15" ht="14.25">
      <c r="J22" s="16" t="s">
        <v>23</v>
      </c>
      <c r="K22" s="16">
        <f>K18</f>
        <v>0</v>
      </c>
      <c r="L22" s="16">
        <f>L18</f>
        <v>0</v>
      </c>
      <c r="M22" s="16">
        <f>M18</f>
        <v>0</v>
      </c>
      <c r="N22" s="16">
        <f>N18</f>
        <v>0</v>
      </c>
      <c r="O22" s="16">
        <f>O18</f>
        <v>0</v>
      </c>
    </row>
    <row r="23" spans="11:15" ht="14.25">
      <c r="K23" s="16">
        <f>(K21+K22)/2</f>
        <v>0</v>
      </c>
      <c r="L23" s="16">
        <f>(L21+L22)/2</f>
        <v>0</v>
      </c>
      <c r="M23" s="16">
        <f>(M21+M22)/2</f>
        <v>0</v>
      </c>
      <c r="N23" s="16">
        <f>(N21+N22)/2</f>
        <v>0</v>
      </c>
      <c r="O23" s="16">
        <f>(O21+O22)/2</f>
        <v>0</v>
      </c>
    </row>
  </sheetData>
  <sheetProtection password="A3DB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6"/>
    </sheetView>
  </sheetViews>
  <sheetFormatPr defaultColWidth="9.140625" defaultRowHeight="15"/>
  <sheetData>
    <row r="1" spans="1:3" ht="14.25">
      <c r="A1" s="16">
        <v>25</v>
      </c>
      <c r="B1" s="16"/>
      <c r="C1" s="16">
        <v>0.1</v>
      </c>
    </row>
    <row r="2" spans="1:3" ht="14.25">
      <c r="A2" s="16">
        <v>50</v>
      </c>
      <c r="B2" s="16"/>
      <c r="C2" s="16">
        <v>0.2</v>
      </c>
    </row>
    <row r="3" spans="1:3" ht="14.25">
      <c r="A3" s="16">
        <v>75</v>
      </c>
      <c r="B3" s="16"/>
      <c r="C3" s="16">
        <v>0.3</v>
      </c>
    </row>
    <row r="4" spans="1:3" ht="14.25">
      <c r="A4" s="16">
        <v>100</v>
      </c>
      <c r="B4" s="16"/>
      <c r="C4" s="16">
        <v>0.4</v>
      </c>
    </row>
    <row r="5" spans="1:3" ht="14.25">
      <c r="A5" s="16"/>
      <c r="B5" s="16"/>
      <c r="C5" s="16">
        <v>0.5</v>
      </c>
    </row>
    <row r="6" spans="1:3" ht="14.25">
      <c r="A6" s="16"/>
      <c r="B6" s="16"/>
      <c r="C6" s="16">
        <v>0.6</v>
      </c>
    </row>
  </sheetData>
  <sheetProtection password="A3DB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Jan</dc:creator>
  <cp:keywords/>
  <dc:description/>
  <cp:lastModifiedBy>Gert Jan Schop</cp:lastModifiedBy>
  <dcterms:created xsi:type="dcterms:W3CDTF">2011-04-01T08:31:58Z</dcterms:created>
  <dcterms:modified xsi:type="dcterms:W3CDTF">2016-03-25T12:15:22Z</dcterms:modified>
  <cp:category/>
  <cp:version/>
  <cp:contentType/>
  <cp:contentStatus/>
</cp:coreProperties>
</file>